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66efa2b05d8fb7df/Skrivebord/PILELY/Generalforsamlinger^M extraordinære 2005-2022/Generalforsamling 2023/"/>
    </mc:Choice>
  </mc:AlternateContent>
  <xr:revisionPtr revIDLastSave="0" documentId="8_{FC87D864-5682-41BA-98F4-5E80C8E35BFA}" xr6:coauthVersionLast="47" xr6:coauthVersionMax="47" xr10:uidLastSave="{00000000-0000-0000-0000-000000000000}"/>
  <bookViews>
    <workbookView xWindow="-108" yWindow="-108" windowWidth="23256" windowHeight="12576" tabRatio="915" xr2:uid="{00000000-000D-0000-FFFF-FFFF00000000}"/>
  </bookViews>
  <sheets>
    <sheet name="Budget" sheetId="44" r:id="rId1"/>
    <sheet name="Udskriftsmakro" sheetId="8" state="veryHidden" r:id="rId2"/>
  </sheets>
  <externalReferences>
    <externalReference r:id="rId3"/>
  </externalReferences>
  <definedNames>
    <definedName name="By">#REF!</definedName>
    <definedName name="CVR">#REF!</definedName>
    <definedName name="CVRnr.">#REF!</definedName>
    <definedName name="DatoIndeh">#REF!</definedName>
    <definedName name="datoprimo">[1]Stamoplysning!$D$1</definedName>
    <definedName name="DatoRev">#REF!</definedName>
    <definedName name="DatoSlut">#REF!</definedName>
    <definedName name="DatoStart">#REF!</definedName>
    <definedName name="datoultimo">[1]Stamoplysning!$D$2</definedName>
    <definedName name="DebHensatPr">#REF!</definedName>
    <definedName name="Direktør">#REF!</definedName>
    <definedName name="Gade">#REF!</definedName>
    <definedName name="Indeh">#REF!</definedName>
    <definedName name="Likviditetsbudget">#REF!</definedName>
    <definedName name="Måneder">#REF!</definedName>
    <definedName name="Navn">#REF!</definedName>
    <definedName name="Periode">#REF!</definedName>
    <definedName name="Postnr">#REF!</definedName>
    <definedName name="Resultatbudget">#REF!</definedName>
    <definedName name="Revisor">#REF!</definedName>
    <definedName name="RvtAfd">#REF!</definedName>
    <definedName name="Specifikationer">#REF!</definedName>
    <definedName name="sr">#REF!</definedName>
    <definedName name="Status">#REF!</definedName>
    <definedName name="Statusbudget">#REF!</definedName>
    <definedName name="Telefon">#REF!</definedName>
    <definedName name="wrn.Arbejdspapirer." hidden="1">{#N/A,#N/A,FALSE,"Stam";#N/A,#N/A,FALSE,"Budgetforudsætninger";#N/A,#N/A,FALSE,"Banklån - investering";#N/A,#N/A,FALSE,"Leasing"}</definedName>
    <definedName name="wrn.Budget." hidden="1">{#N/A,#N/A,TRUE,"Forside";#N/A,#N/A,TRUE,"Indhold";#N/A,#N/A,TRUE,"Ledelse";#N/A,#N/A,TRUE,"Revisors erklæring";#N/A,#N/A,TRUE,"Selskabsoplysninger";#N/A,#N/A,TRUE,"Budgetberetning";#N/A,#N/A,TRUE,"Resultatbudget";#N/A,#N/A,TRUE,"Statusbudget";#N/A,#N/A,TRUE,"Likviditetsbudget";#N/A,#N/A,TRUE,"Specifikationer"}</definedName>
    <definedName name="År">#REF!</definedName>
    <definedName name="ÅrNr">#REF!</definedName>
  </definedNames>
  <calcPr calcId="191029"/>
  <customWorkbookViews>
    <customWorkbookView name="Lars Fredslund Hansen - Privat visning" guid="{2BB02033-963D-11D2-922B-0060978AF5FC}" mergeInterval="0" personalView="1" maximized="1" windowWidth="1020" windowHeight="555" tabRatio="897" activeSheetId="2"/>
    <customWorkbookView name="RVT Odense - Privat visning" guid="{AEC07C00-9686-11D2-95CD-0080C72F6E83}" mergeInterval="0" personalView="1" maximized="1" windowWidth="1020" windowHeight="553" tabRatio="897" activeSheetId="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44" l="1"/>
  <c r="M31" i="44" l="1"/>
  <c r="N17" i="44"/>
  <c r="N26" i="44" l="1"/>
  <c r="N21" i="44"/>
  <c r="N25" i="44"/>
  <c r="N38" i="44" l="1"/>
  <c r="B31" i="44" l="1"/>
  <c r="C31" i="44"/>
  <c r="D31" i="44"/>
  <c r="E31" i="44"/>
  <c r="F31" i="44"/>
  <c r="G31" i="44"/>
  <c r="H31" i="44"/>
  <c r="I31" i="44"/>
  <c r="J31" i="44"/>
  <c r="K31" i="44"/>
  <c r="L31" i="44"/>
  <c r="N29" i="44"/>
  <c r="N28" i="44"/>
  <c r="N27" i="44" l="1"/>
  <c r="N24" i="44"/>
  <c r="N22" i="44"/>
  <c r="N20" i="44"/>
  <c r="N14" i="44"/>
  <c r="N12" i="44"/>
  <c r="N31" i="44" l="1"/>
  <c r="N9" i="44"/>
  <c r="C9" i="44"/>
  <c r="N39" i="44" l="1"/>
  <c r="N40" i="44" s="1"/>
  <c r="B9" i="44"/>
  <c r="B39" i="44" s="1"/>
  <c r="C39" i="44"/>
  <c r="D9" i="44"/>
  <c r="D39" i="44" s="1"/>
  <c r="E9" i="44"/>
  <c r="F9" i="44"/>
  <c r="G9" i="44"/>
  <c r="H9" i="44"/>
  <c r="I9" i="44"/>
  <c r="I39" i="44" s="1"/>
  <c r="J9" i="44"/>
  <c r="J39" i="44" s="1"/>
  <c r="K9" i="44"/>
  <c r="K39" i="44" s="1"/>
  <c r="L9" i="44"/>
  <c r="L39" i="44" s="1"/>
  <c r="M9" i="44"/>
  <c r="H39" i="44" l="1"/>
  <c r="G39" i="44"/>
  <c r="F39" i="44"/>
  <c r="M39" i="44"/>
  <c r="E39" i="44"/>
  <c r="B40" i="44" l="1"/>
  <c r="C38" i="44" s="1"/>
  <c r="C40" i="44" s="1"/>
  <c r="D38" i="44" s="1"/>
  <c r="D40" i="44" s="1"/>
  <c r="E38" i="44" s="1"/>
  <c r="E40" i="44" s="1"/>
  <c r="F38" i="44" s="1"/>
  <c r="F40" i="44" s="1"/>
  <c r="G38" i="44" s="1"/>
  <c r="G40" i="44" s="1"/>
  <c r="H38" i="44" s="1"/>
  <c r="H40" i="44" s="1"/>
  <c r="I38" i="44" s="1"/>
  <c r="I40" i="44" s="1"/>
  <c r="J38" i="44" s="1"/>
  <c r="J40" i="44" s="1"/>
  <c r="K38" i="44" s="1"/>
  <c r="K40" i="44" s="1"/>
  <c r="L38" i="44" s="1"/>
  <c r="L40" i="44" s="1"/>
  <c r="M38" i="44" s="1"/>
  <c r="M40" i="44" s="1"/>
</calcChain>
</file>

<file path=xl/sharedStrings.xml><?xml version="1.0" encoding="utf-8"?>
<sst xmlns="http://schemas.openxmlformats.org/spreadsheetml/2006/main" count="64" uniqueCount="48">
  <si>
    <t>I alt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</si>
  <si>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</si>
  <si>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</si>
  <si>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</si>
  <si>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</si>
  <si>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</si>
  <si>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</si>
  <si>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</si>
  <si>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</si>
  <si>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</si>
  <si>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</si>
  <si>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</si>
  <si>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</si>
  <si>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Boligafgifter</t>
  </si>
  <si>
    <t>Indtægter i alt</t>
  </si>
  <si>
    <t>Omkostninger:</t>
  </si>
  <si>
    <t>Ejendomsskat</t>
  </si>
  <si>
    <t>Omkostninger i alt</t>
  </si>
  <si>
    <t>Indtægter</t>
  </si>
  <si>
    <t>Forsikringer</t>
  </si>
  <si>
    <t>Disponibelt indestående</t>
  </si>
  <si>
    <t>Pengeinstitut:</t>
  </si>
  <si>
    <t>Likvider primo</t>
  </si>
  <si>
    <t>Nettobetalinger incl. renter</t>
  </si>
  <si>
    <t>Bankindstående ultimo</t>
  </si>
  <si>
    <t>Generalforsamling</t>
  </si>
  <si>
    <t>Kontingent grundejerforening</t>
  </si>
  <si>
    <t xml:space="preserve"> </t>
  </si>
  <si>
    <t>Prioritetsrenter/afdrag (kontant lån)</t>
  </si>
  <si>
    <t>Vedligeholdelseskonto</t>
  </si>
  <si>
    <t>Prioritetsrenter (afdragsfrit lån)</t>
  </si>
  <si>
    <t>Mødeforplejning</t>
  </si>
  <si>
    <t>Vedligeholdelsesplan</t>
  </si>
  <si>
    <t>Kontorhold</t>
  </si>
  <si>
    <t>Renter og gebyrer</t>
  </si>
  <si>
    <t>Revisionshonorar</t>
  </si>
  <si>
    <t>Godtgørelse bestyrelsen</t>
  </si>
  <si>
    <t>Administrationsfirma</t>
  </si>
  <si>
    <t>Administrationsfirma - engangsvederlag</t>
  </si>
  <si>
    <t>Andelsboligforeningen Pilely - Budget 2023</t>
  </si>
  <si>
    <t>Hjemmeside/IT</t>
  </si>
  <si>
    <t>OBS: Det betyder at andelshaverne pr. 01.07.2023 sættes op i boligafgift på følgende måde:</t>
  </si>
  <si>
    <t>Andelsboliger på 75 m2 betaler 1. kvartal kr. 2.590,70,- om måneden</t>
  </si>
  <si>
    <t>Andelsboliger på 100 m2 betaler 1. kvartal kr. 3454,25,- om måneden</t>
  </si>
  <si>
    <t>Andelsboliger på 90 m2 betaler 1. kvartal kr. 3.108,83,- om måneden</t>
  </si>
  <si>
    <t>Andelsboliger på 75 m2 betaler 2. kvartal kr. 2.756,43,- om måneden</t>
  </si>
  <si>
    <t>Andelsboliger på 90 m2 betaler 2. kvartal kr. 3.307,72,- om måneden</t>
  </si>
  <si>
    <t>Andelsboliger på 100 m2 betaler 2. kvartal kr. 3.675,25,- om måneden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</si>
</sst>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1" x14ac:knownFonts="1">
    <font>
      <sz val="1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5.5"/>
      <name val="Times New Roman"/>
      <family val="1"/>
    </font>
    <font>
      <b/>
      <sz val="14.5"/>
      <name val="Times New Roman"/>
      <family val="1"/>
    </font>
    <font>
      <b/>
      <sz val="13"/>
      <name val="Times New Roman"/>
      <family val="1"/>
    </font>
    <font>
      <b/>
      <sz val="17"/>
      <name val="Times New Roman"/>
      <family val="1"/>
    </font>
    <font>
      <sz val="9"/>
      <name val="Calibri"/>
      <family val="2"/>
    </font>
    <font>
      <b/>
      <sz val="9"/>
      <name val="Calibri"/>
      <family val="2"/>
    </font>
    <font>
      <b/>
      <sz val="9"/>
      <color theme="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3" fontId="0" fillId="0" borderId="0"/>
    <xf numFmtId="3" fontId="3" fillId="0" borderId="0">
      <protection locked="0"/>
    </xf>
    <xf numFmtId="0" fontId="4" fillId="0" borderId="0">
      <protection locked="0"/>
    </xf>
    <xf numFmtId="0" fontId="6" fillId="0" borderId="0"/>
    <xf numFmtId="0" fontId="5" fillId="0" borderId="0">
      <protection locked="0"/>
    </xf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2" fillId="2" borderId="0"/>
  </cellStyleXfs>
  <cellXfs count="10">
    <xf numFmtId="3" fontId="0" fillId="0" borderId="0" xfId="0"/>
    <xf numFmtId="3" fontId="7" fillId="0" borderId="0" xfId="0" applyFont="1"/>
    <xf numFmtId="3" fontId="7" fillId="0" borderId="1" xfId="0" applyFont="1" applyBorder="1"/>
    <xf numFmtId="3" fontId="8" fillId="0" borderId="0" xfId="0" applyFont="1"/>
    <xf numFmtId="3" fontId="9" fillId="0" borderId="2" xfId="0" applyFont="1" applyBorder="1"/>
    <xf numFmtId="3" fontId="9" fillId="0" borderId="0" xfId="0" applyFont="1"/>
    <xf numFmtId="3" fontId="7" fillId="0" borderId="1" xfId="0" applyFont="1" applyBorder="1" applyAlignment="1">
      <alignment horizontal="right"/>
    </xf>
    <xf numFmtId="3" fontId="8" fillId="0" borderId="1" xfId="0" applyFont="1" applyBorder="1"/>
    <xf numFmtId="3" fontId="10" fillId="0" borderId="0" xfId="0" applyFont="1"/>
    <xf numFmtId="3" fontId="7" fillId="0" borderId="0" xfId="0" applyFont="1" applyAlignment="1">
      <alignment vertical="top"/>
    </xf>
  </cellXfs>
  <cellStyles count="9">
    <cellStyle name="Format 3" xfId="8" xr:uid="{00000000-0005-0000-0000-000000000000}"/>
    <cellStyle name="Hovedoverskrift" xfId="1" xr:uid="{00000000-0005-0000-0000-000001000000}"/>
    <cellStyle name="Komma 2" xfId="6" xr:uid="{00000000-0005-0000-0000-000002000000}"/>
    <cellStyle name="Normal" xfId="0" builtinId="0"/>
    <cellStyle name="Normal 2" xfId="5" xr:uid="{00000000-0005-0000-0000-000004000000}"/>
    <cellStyle name="Overskrift" xfId="2" xr:uid="{00000000-0005-0000-0000-000005000000}"/>
    <cellStyle name="Procent 2" xfId="7" xr:uid="{00000000-0005-0000-0000-000006000000}"/>
    <cellStyle name="Titler" xfId="3" xr:uid="{00000000-0005-0000-0000-000007000000}"/>
    <cellStyle name="Underoverskrift" xfId="4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moplysning"/>
      <sheetName val="regnskab"/>
    </sheetNames>
    <sheetDataSet>
      <sheetData sheetId="0" refreshError="1">
        <row r="1">
          <cell r="D1" t="str">
            <v>01.07.2012</v>
          </cell>
        </row>
        <row r="2">
          <cell r="D2" t="str">
            <v>30.06.2013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lassisk kontor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7"/>
  <sheetViews>
    <sheetView tabSelected="1" zoomScaleNormal="100" workbookViewId="0">
      <selection activeCell="Q30" sqref="Q30"/>
    </sheetView>
  </sheetViews>
  <sheetFormatPr defaultColWidth="9" defaultRowHeight="12" x14ac:dyDescent="0.25"/>
  <cols>
    <col min="1" max="1" width="32.19921875" style="1" customWidth="1"/>
    <col min="2" max="6" width="8.09765625" style="1" customWidth="1"/>
    <col min="7" max="7" width="8" style="1" customWidth="1"/>
    <col min="8" max="14" width="8.09765625" style="1" customWidth="1"/>
    <col min="15" max="16384" width="9" style="1"/>
  </cols>
  <sheetData>
    <row r="1" spans="1:14" ht="14.4" x14ac:dyDescent="0.3">
      <c r="A1" s="8" t="s">
        <v>39</v>
      </c>
    </row>
    <row r="3" spans="1:14" x14ac:dyDescent="0.25">
      <c r="F3" s="9"/>
    </row>
    <row r="4" spans="1:14" x14ac:dyDescent="0.25">
      <c r="A4" s="2"/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6" t="s">
        <v>0</v>
      </c>
    </row>
    <row r="6" spans="1:14" x14ac:dyDescent="0.25">
      <c r="A6" s="3" t="s">
        <v>18</v>
      </c>
    </row>
    <row r="7" spans="1:14" x14ac:dyDescent="0.25">
      <c r="A7" s="1" t="s">
        <v>13</v>
      </c>
      <c r="B7" s="1">
        <v>62522</v>
      </c>
      <c r="C7" s="1">
        <v>62522</v>
      </c>
      <c r="D7" s="1">
        <v>62522</v>
      </c>
      <c r="E7" s="1">
        <v>62522</v>
      </c>
      <c r="F7" s="1">
        <v>62522</v>
      </c>
      <c r="G7" s="1">
        <v>62522</v>
      </c>
      <c r="H7" s="1">
        <v>66522</v>
      </c>
      <c r="I7" s="1">
        <v>66522</v>
      </c>
      <c r="J7" s="1">
        <v>66522</v>
      </c>
      <c r="K7" s="1">
        <v>66522</v>
      </c>
      <c r="L7" s="1">
        <v>66522</v>
      </c>
      <c r="M7" s="1">
        <v>66522</v>
      </c>
      <c r="N7" s="1">
        <f>SUM(B7:M7)</f>
        <v>774264</v>
      </c>
    </row>
    <row r="9" spans="1:14" ht="12.6" thickBot="1" x14ac:dyDescent="0.3">
      <c r="A9" s="4" t="s">
        <v>14</v>
      </c>
      <c r="B9" s="4">
        <f t="shared" ref="B9:N9" si="0">SUM(B7:B7)</f>
        <v>62522</v>
      </c>
      <c r="C9" s="4">
        <f t="shared" si="0"/>
        <v>62522</v>
      </c>
      <c r="D9" s="4">
        <f t="shared" si="0"/>
        <v>62522</v>
      </c>
      <c r="E9" s="4">
        <f t="shared" si="0"/>
        <v>62522</v>
      </c>
      <c r="F9" s="4">
        <f t="shared" si="0"/>
        <v>62522</v>
      </c>
      <c r="G9" s="4">
        <f t="shared" si="0"/>
        <v>62522</v>
      </c>
      <c r="H9" s="4">
        <f t="shared" si="0"/>
        <v>66522</v>
      </c>
      <c r="I9" s="4">
        <f t="shared" si="0"/>
        <v>66522</v>
      </c>
      <c r="J9" s="4">
        <f t="shared" si="0"/>
        <v>66522</v>
      </c>
      <c r="K9" s="4">
        <f t="shared" si="0"/>
        <v>66522</v>
      </c>
      <c r="L9" s="4">
        <f t="shared" si="0"/>
        <v>66522</v>
      </c>
      <c r="M9" s="4">
        <f t="shared" si="0"/>
        <v>66522</v>
      </c>
      <c r="N9" s="4">
        <f t="shared" si="0"/>
        <v>774264</v>
      </c>
    </row>
    <row r="10" spans="1:14" ht="12.6" thickTop="1" x14ac:dyDescent="0.25"/>
    <row r="11" spans="1:14" x14ac:dyDescent="0.25">
      <c r="A11" s="5" t="s">
        <v>15</v>
      </c>
    </row>
    <row r="12" spans="1:14" x14ac:dyDescent="0.25">
      <c r="A12" s="1" t="s">
        <v>16</v>
      </c>
      <c r="B12" s="1">
        <v>62000</v>
      </c>
      <c r="I12" s="1">
        <v>60000</v>
      </c>
      <c r="N12" s="1">
        <f t="shared" ref="N12:N27" si="1">SUM(B12:M12)</f>
        <v>122000</v>
      </c>
    </row>
    <row r="13" spans="1:14" x14ac:dyDescent="0.25">
      <c r="A13" s="1" t="s">
        <v>19</v>
      </c>
      <c r="B13" s="1">
        <v>43000</v>
      </c>
      <c r="N13" s="1">
        <v>43000</v>
      </c>
    </row>
    <row r="14" spans="1:14" x14ac:dyDescent="0.25">
      <c r="A14" s="1" t="s">
        <v>26</v>
      </c>
      <c r="B14" s="1">
        <v>50000</v>
      </c>
      <c r="N14" s="1">
        <f t="shared" si="1"/>
        <v>50000</v>
      </c>
    </row>
    <row r="15" spans="1:14" x14ac:dyDescent="0.25">
      <c r="A15" s="1" t="s">
        <v>36</v>
      </c>
      <c r="H15" s="1">
        <v>6000</v>
      </c>
      <c r="I15" s="1" t="s">
        <v>27</v>
      </c>
      <c r="J15" s="1" t="s">
        <v>27</v>
      </c>
      <c r="K15" s="1" t="s">
        <v>27</v>
      </c>
      <c r="L15" s="1" t="s">
        <v>27</v>
      </c>
      <c r="M15" s="1" t="s">
        <v>27</v>
      </c>
      <c r="N15" s="1">
        <v>6000</v>
      </c>
    </row>
    <row r="17" spans="1:14" x14ac:dyDescent="0.25">
      <c r="A17" s="1" t="s">
        <v>37</v>
      </c>
      <c r="F17" s="1">
        <v>45000</v>
      </c>
      <c r="N17" s="1">
        <f t="shared" si="1"/>
        <v>45000</v>
      </c>
    </row>
    <row r="18" spans="1:14" x14ac:dyDescent="0.25">
      <c r="A18" s="1" t="s">
        <v>32</v>
      </c>
      <c r="H18" s="1">
        <v>25000</v>
      </c>
      <c r="N18" s="1">
        <v>25000</v>
      </c>
    </row>
    <row r="19" spans="1:14" x14ac:dyDescent="0.25">
      <c r="A19" s="1" t="s">
        <v>38</v>
      </c>
      <c r="I19" s="1">
        <v>7500</v>
      </c>
      <c r="N19" s="1">
        <v>7500</v>
      </c>
    </row>
    <row r="20" spans="1:14" x14ac:dyDescent="0.25">
      <c r="A20" s="1" t="s">
        <v>31</v>
      </c>
      <c r="D20" s="1">
        <v>1250</v>
      </c>
      <c r="G20" s="1">
        <v>1250</v>
      </c>
      <c r="J20" s="1">
        <v>1250</v>
      </c>
      <c r="M20" s="1">
        <v>1250</v>
      </c>
      <c r="N20" s="1">
        <f t="shared" si="1"/>
        <v>5000</v>
      </c>
    </row>
    <row r="21" spans="1:14" x14ac:dyDescent="0.25">
      <c r="A21" s="1" t="s">
        <v>40</v>
      </c>
      <c r="K21" s="1">
        <v>1000</v>
      </c>
      <c r="N21" s="1">
        <f t="shared" si="1"/>
        <v>1000</v>
      </c>
    </row>
    <row r="22" spans="1:14" x14ac:dyDescent="0.25">
      <c r="A22" s="1" t="s">
        <v>33</v>
      </c>
      <c r="E22" s="1">
        <v>1000</v>
      </c>
      <c r="K22" s="1">
        <v>1000</v>
      </c>
      <c r="N22" s="1">
        <f t="shared" si="1"/>
        <v>2000</v>
      </c>
    </row>
    <row r="24" spans="1:14" x14ac:dyDescent="0.25">
      <c r="A24" s="1" t="s">
        <v>25</v>
      </c>
      <c r="E24" s="1">
        <v>6000</v>
      </c>
      <c r="N24" s="1">
        <f t="shared" si="1"/>
        <v>6000</v>
      </c>
    </row>
    <row r="25" spans="1:14" x14ac:dyDescent="0.25">
      <c r="A25" s="1" t="s">
        <v>34</v>
      </c>
      <c r="D25" s="1">
        <v>1700</v>
      </c>
      <c r="G25" s="1">
        <v>1700</v>
      </c>
      <c r="J25" s="1">
        <v>1700</v>
      </c>
      <c r="M25" s="1">
        <v>1700</v>
      </c>
      <c r="N25" s="1">
        <f t="shared" si="1"/>
        <v>6800</v>
      </c>
    </row>
    <row r="26" spans="1:14" x14ac:dyDescent="0.25">
      <c r="A26" s="1" t="s">
        <v>35</v>
      </c>
      <c r="E26" s="1">
        <v>20000</v>
      </c>
      <c r="N26" s="1">
        <f t="shared" si="1"/>
        <v>20000</v>
      </c>
    </row>
    <row r="27" spans="1:14" x14ac:dyDescent="0.25">
      <c r="A27" s="1" t="s">
        <v>28</v>
      </c>
      <c r="D27" s="1">
        <v>70000</v>
      </c>
      <c r="G27" s="1">
        <v>70000</v>
      </c>
      <c r="J27" s="1">
        <v>70000</v>
      </c>
      <c r="M27" s="1">
        <v>70000</v>
      </c>
      <c r="N27" s="1">
        <f t="shared" si="1"/>
        <v>280000</v>
      </c>
    </row>
    <row r="28" spans="1:14" x14ac:dyDescent="0.25">
      <c r="A28" s="1" t="s">
        <v>30</v>
      </c>
      <c r="D28" s="1">
        <v>19000</v>
      </c>
      <c r="G28" s="1">
        <v>19000</v>
      </c>
      <c r="J28" s="1">
        <v>19000</v>
      </c>
      <c r="M28" s="1">
        <v>19000</v>
      </c>
      <c r="N28" s="1">
        <f>SUM(B28:M28)</f>
        <v>76000</v>
      </c>
    </row>
    <row r="29" spans="1:14" x14ac:dyDescent="0.25">
      <c r="A29" s="1" t="s">
        <v>29</v>
      </c>
      <c r="B29" s="1">
        <v>4000</v>
      </c>
      <c r="C29" s="1">
        <v>4000</v>
      </c>
      <c r="D29" s="1">
        <v>4000</v>
      </c>
      <c r="E29" s="1">
        <v>4000</v>
      </c>
      <c r="F29" s="1">
        <v>4000</v>
      </c>
      <c r="G29" s="1">
        <v>4000</v>
      </c>
      <c r="H29" s="1">
        <v>4000</v>
      </c>
      <c r="I29" s="1">
        <v>4000</v>
      </c>
      <c r="J29" s="1">
        <v>4000</v>
      </c>
      <c r="K29" s="1">
        <v>4000</v>
      </c>
      <c r="L29" s="1">
        <v>4000</v>
      </c>
      <c r="M29" s="1">
        <v>4000</v>
      </c>
      <c r="N29" s="1">
        <f>SUM(B29:M29)</f>
        <v>48000</v>
      </c>
    </row>
    <row r="31" spans="1:14" ht="12.6" thickBot="1" x14ac:dyDescent="0.3">
      <c r="A31" s="4" t="s">
        <v>17</v>
      </c>
      <c r="B31" s="4">
        <f t="shared" ref="B31:N31" si="2">SUM(B12:B29)</f>
        <v>159000</v>
      </c>
      <c r="C31" s="4">
        <f t="shared" si="2"/>
        <v>4000</v>
      </c>
      <c r="D31" s="4">
        <f t="shared" si="2"/>
        <v>95950</v>
      </c>
      <c r="E31" s="4">
        <f t="shared" si="2"/>
        <v>31000</v>
      </c>
      <c r="F31" s="4">
        <f t="shared" si="2"/>
        <v>49000</v>
      </c>
      <c r="G31" s="4">
        <f t="shared" si="2"/>
        <v>95950</v>
      </c>
      <c r="H31" s="4">
        <f t="shared" si="2"/>
        <v>35000</v>
      </c>
      <c r="I31" s="4">
        <f t="shared" si="2"/>
        <v>71500</v>
      </c>
      <c r="J31" s="4">
        <f t="shared" si="2"/>
        <v>95950</v>
      </c>
      <c r="K31" s="4">
        <f t="shared" si="2"/>
        <v>6000</v>
      </c>
      <c r="L31" s="4">
        <f t="shared" si="2"/>
        <v>4000</v>
      </c>
      <c r="M31" s="4">
        <f t="shared" si="2"/>
        <v>95950</v>
      </c>
      <c r="N31" s="4">
        <f t="shared" si="2"/>
        <v>743300</v>
      </c>
    </row>
    <row r="32" spans="1:14" ht="12.6" thickTop="1" x14ac:dyDescent="0.25"/>
    <row r="33" spans="1:14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x14ac:dyDescent="0.25">
      <c r="A34" s="2"/>
      <c r="B34" s="6" t="s">
        <v>1</v>
      </c>
      <c r="C34" s="6" t="s">
        <v>2</v>
      </c>
      <c r="D34" s="6" t="s">
        <v>3</v>
      </c>
      <c r="E34" s="6" t="s">
        <v>4</v>
      </c>
      <c r="F34" s="6" t="s">
        <v>5</v>
      </c>
      <c r="G34" s="6" t="s">
        <v>6</v>
      </c>
      <c r="H34" s="6" t="s">
        <v>7</v>
      </c>
      <c r="I34" s="6" t="s">
        <v>8</v>
      </c>
      <c r="J34" s="6" t="s">
        <v>9</v>
      </c>
      <c r="K34" s="6" t="s">
        <v>10</v>
      </c>
      <c r="L34" s="6" t="s">
        <v>11</v>
      </c>
      <c r="M34" s="6" t="s">
        <v>12</v>
      </c>
      <c r="N34" s="6"/>
    </row>
    <row r="36" spans="1:14" x14ac:dyDescent="0.25">
      <c r="A36" s="3" t="s">
        <v>20</v>
      </c>
    </row>
    <row r="37" spans="1:14" x14ac:dyDescent="0.25">
      <c r="A37" s="7" t="s">
        <v>21</v>
      </c>
    </row>
    <row r="38" spans="1:14" x14ac:dyDescent="0.25">
      <c r="A38" s="1" t="s">
        <v>22</v>
      </c>
      <c r="B38" s="1">
        <v>643350</v>
      </c>
      <c r="C38" s="1">
        <f>B40</f>
        <v>546872</v>
      </c>
      <c r="D38" s="1">
        <f t="shared" ref="D38:M38" si="3">C40</f>
        <v>605394</v>
      </c>
      <c r="E38" s="1">
        <f t="shared" si="3"/>
        <v>571966</v>
      </c>
      <c r="F38" s="1">
        <f t="shared" si="3"/>
        <v>603488</v>
      </c>
      <c r="G38" s="1">
        <f t="shared" si="3"/>
        <v>617010</v>
      </c>
      <c r="H38" s="1">
        <f t="shared" si="3"/>
        <v>583582</v>
      </c>
      <c r="I38" s="1">
        <f t="shared" si="3"/>
        <v>615104</v>
      </c>
      <c r="J38" s="1">
        <f t="shared" si="3"/>
        <v>610126</v>
      </c>
      <c r="K38" s="1">
        <f t="shared" si="3"/>
        <v>580698</v>
      </c>
      <c r="L38" s="1">
        <f t="shared" si="3"/>
        <v>641220</v>
      </c>
      <c r="M38" s="1">
        <f t="shared" si="3"/>
        <v>703742</v>
      </c>
      <c r="N38" s="1">
        <f>B38</f>
        <v>643350</v>
      </c>
    </row>
    <row r="39" spans="1:14" x14ac:dyDescent="0.25">
      <c r="A39" s="1" t="s">
        <v>23</v>
      </c>
      <c r="B39" s="1">
        <f t="shared" ref="B39:N39" si="4">+B9-B31</f>
        <v>-96478</v>
      </c>
      <c r="C39" s="1">
        <f t="shared" si="4"/>
        <v>58522</v>
      </c>
      <c r="D39" s="1">
        <f t="shared" si="4"/>
        <v>-33428</v>
      </c>
      <c r="E39" s="1">
        <f t="shared" si="4"/>
        <v>31522</v>
      </c>
      <c r="F39" s="1">
        <f t="shared" si="4"/>
        <v>13522</v>
      </c>
      <c r="G39" s="1">
        <f t="shared" si="4"/>
        <v>-33428</v>
      </c>
      <c r="H39" s="1">
        <f t="shared" si="4"/>
        <v>31522</v>
      </c>
      <c r="I39" s="1">
        <f t="shared" si="4"/>
        <v>-4978</v>
      </c>
      <c r="J39" s="1">
        <f t="shared" si="4"/>
        <v>-29428</v>
      </c>
      <c r="K39" s="1">
        <f t="shared" si="4"/>
        <v>60522</v>
      </c>
      <c r="L39" s="1">
        <f t="shared" si="4"/>
        <v>62522</v>
      </c>
      <c r="M39" s="1">
        <f t="shared" si="4"/>
        <v>-29428</v>
      </c>
      <c r="N39" s="1">
        <f t="shared" si="4"/>
        <v>30964</v>
      </c>
    </row>
    <row r="40" spans="1:14" ht="12.6" thickBot="1" x14ac:dyDescent="0.3">
      <c r="A40" s="4" t="s">
        <v>24</v>
      </c>
      <c r="B40" s="4">
        <f t="shared" ref="B40:M40" si="5">SUM(B38:B39)</f>
        <v>546872</v>
      </c>
      <c r="C40" s="4">
        <f t="shared" si="5"/>
        <v>605394</v>
      </c>
      <c r="D40" s="4">
        <f t="shared" si="5"/>
        <v>571966</v>
      </c>
      <c r="E40" s="4">
        <f t="shared" si="5"/>
        <v>603488</v>
      </c>
      <c r="F40" s="4">
        <f t="shared" si="5"/>
        <v>617010</v>
      </c>
      <c r="G40" s="4">
        <f t="shared" si="5"/>
        <v>583582</v>
      </c>
      <c r="H40" s="4">
        <f t="shared" si="5"/>
        <v>615104</v>
      </c>
      <c r="I40" s="4">
        <f t="shared" si="5"/>
        <v>610126</v>
      </c>
      <c r="J40" s="4">
        <f t="shared" si="5"/>
        <v>580698</v>
      </c>
      <c r="K40" s="4">
        <f t="shared" si="5"/>
        <v>641220</v>
      </c>
      <c r="L40" s="4">
        <f t="shared" si="5"/>
        <v>703742</v>
      </c>
      <c r="M40" s="4">
        <f t="shared" si="5"/>
        <v>674314</v>
      </c>
      <c r="N40" s="4">
        <f>SUM(N38:N39)</f>
        <v>674314</v>
      </c>
    </row>
    <row r="41" spans="1:14" ht="12.6" thickTop="1" x14ac:dyDescent="0.25"/>
    <row r="42" spans="1:14" x14ac:dyDescent="0.25">
      <c r="A42" s="5" t="s">
        <v>41</v>
      </c>
    </row>
    <row r="44" spans="1:14" x14ac:dyDescent="0.25">
      <c r="A44" s="1" t="s">
        <v>42</v>
      </c>
      <c r="E44" s="1" t="s">
        <v>45</v>
      </c>
    </row>
    <row r="45" spans="1:14" x14ac:dyDescent="0.25">
      <c r="A45" s="1" t="s">
        <v>44</v>
      </c>
      <c r="E45" s="1" t="s">
        <v>46</v>
      </c>
    </row>
    <row r="46" spans="1:14" x14ac:dyDescent="0.25">
      <c r="A46" s="1" t="s">
        <v>43</v>
      </c>
      <c r="E46" s="1" t="s">
        <v>47</v>
      </c>
    </row>
    <row r="47" spans="1:14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</sheetData>
  <pageMargins left="0.98425196850393704" right="0.59055118110236227" top="0.59055118110236227" bottom="0.9055118110236221" header="0.55118110236220474" footer="0.11811023622047245"/>
  <pageSetup paperSize="9" scale="71" firstPageNumber="0" orientation="landscape" useFirstPageNumber="1" horizontalDpi="360" verticalDpi="360" r:id="rId1"/>
  <headerFooter differentOddEven="1" differentFirst="1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Fredslund Hansen</dc:creator>
  <cp:lastModifiedBy>Knud Munk</cp:lastModifiedBy>
  <cp:lastPrinted>2023-03-24T03:29:27Z</cp:lastPrinted>
  <dcterms:created xsi:type="dcterms:W3CDTF">1997-03-17T14:54:33Z</dcterms:created>
  <dcterms:modified xsi:type="dcterms:W3CDTF">2023-06-21T05:30:36Z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pt">
    <vt:lpwstr>Odense</vt:lpwstr>
  </property>
</Properties>
</file>